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400" windowHeight="589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<sst xmlns="http://schemas.openxmlformats.org/spreadsheetml/2006/main" count="74" uniqueCount="68">
  <si>
    <t>STT</t>
  </si>
  <si>
    <t>II</t>
  </si>
  <si>
    <t>I</t>
  </si>
  <si>
    <t>III</t>
  </si>
  <si>
    <t>IV</t>
  </si>
  <si>
    <t>V</t>
  </si>
  <si>
    <t>VI</t>
  </si>
  <si>
    <t>CÔNG TY CỔ PHẦN IN SGK HOÀ PHÁT</t>
  </si>
  <si>
    <t>BÁO CÁO TÀI CHÍNH TÓM TẮT</t>
  </si>
  <si>
    <t>QUÍ 1 NĂM 2007</t>
  </si>
  <si>
    <t>I.A. BẢNG CÂN ĐỐI KẾ TOÁN</t>
  </si>
  <si>
    <t>SỐ DƯ ĐẦU KỲ</t>
  </si>
  <si>
    <t>SỐ DƯ CUỐI KỲ</t>
  </si>
  <si>
    <t>NỘI DUNG</t>
  </si>
  <si>
    <t>Tài sản lưu động và đầu tư ngắn hạn</t>
  </si>
  <si>
    <t>Tiền mặt</t>
  </si>
  <si>
    <t xml:space="preserve">Các khoản đầu tư tài chính ngắn hạn </t>
  </si>
  <si>
    <t>Các khoản phải thu</t>
  </si>
  <si>
    <t>Hàng tồn kho</t>
  </si>
  <si>
    <t>Tài sản lưu động khác</t>
  </si>
  <si>
    <t>Tài sản cố định và đầu tư tài chính dài hạn</t>
  </si>
  <si>
    <t>Tài sản cố định</t>
  </si>
  <si>
    <t>- Nguyên giá TSCĐ hữu hình</t>
  </si>
  <si>
    <t>- Giá trị hao mòn luỹ kế TSCĐ hữu hình</t>
  </si>
  <si>
    <t>- Nguyên giá TSCĐ vô hình</t>
  </si>
  <si>
    <t>Các khoản đầu tư tài chính dài hạn</t>
  </si>
  <si>
    <t>Chi phí XDCB dỡ dang</t>
  </si>
  <si>
    <t>Các khoản ký quỹ ký cược dài hạn</t>
  </si>
  <si>
    <t>Chi phí trả trước dài hạn</t>
  </si>
  <si>
    <t>Các chi phí khác</t>
  </si>
  <si>
    <t>Tổng cộng tài sản</t>
  </si>
  <si>
    <t>Nợ phải trả</t>
  </si>
  <si>
    <t>Nợ ngắn hạn</t>
  </si>
  <si>
    <t>Nợ dài hạn</t>
  </si>
  <si>
    <t>Nợ khác</t>
  </si>
  <si>
    <t>Nguồn vốn chủ sở hữu</t>
  </si>
  <si>
    <t>Nguồn vốn và quỹ</t>
  </si>
  <si>
    <t>- Nguồn vốn kinh doanh</t>
  </si>
  <si>
    <t>- Cổ phiếu quỹ</t>
  </si>
  <si>
    <t>- Thặng dư vốn</t>
  </si>
  <si>
    <t>- Các quỹ</t>
  </si>
  <si>
    <t>- Lợi nhuận chưa phân phối</t>
  </si>
  <si>
    <t>Nguồn kinh phí</t>
  </si>
  <si>
    <t>Tổng nguồn vốn</t>
  </si>
  <si>
    <t>II. A. KẾT QUẢ HOẠT ĐỘNG SẢN XUẤT KINH DOANH</t>
  </si>
  <si>
    <t>KỲ BÁO CÁO</t>
  </si>
  <si>
    <t>LUỸ KẾ</t>
  </si>
  <si>
    <t>CHỈ TIÊU</t>
  </si>
  <si>
    <t>Doanh thu bán hàng và dịch vụ</t>
  </si>
  <si>
    <t>Các khoản giảm trừ</t>
  </si>
  <si>
    <t>Doanh thu thuần về bán hàng và dịch vụ</t>
  </si>
  <si>
    <t>Giá vốn hàng bán</t>
  </si>
  <si>
    <t>LN gộp về bán hàng và cung cấp dịch vụ</t>
  </si>
  <si>
    <t>Doanh thu hoạt động đầu tư tài chính</t>
  </si>
  <si>
    <t>Chi phí từ hoạt động đầu tư tài chính</t>
  </si>
  <si>
    <t>Lợi nhuận từ hoạt động đầu tư tài chính</t>
  </si>
  <si>
    <t>Chí phí bán hàng</t>
  </si>
  <si>
    <t>Chi phí quản lí doanh nghiệp</t>
  </si>
  <si>
    <t>Doanh thu khác</t>
  </si>
  <si>
    <t>Chi phí khác</t>
  </si>
  <si>
    <t>Lợi nhuận khác</t>
  </si>
  <si>
    <t>Lợi nhuận trước thuế</t>
  </si>
  <si>
    <t>Thuế thu nhập phải nộp</t>
  </si>
  <si>
    <t>Lợi nhuận sau thuế</t>
  </si>
  <si>
    <t>Thu nhập trên mỗi cổ phiếu</t>
  </si>
  <si>
    <t>Các quỹ</t>
  </si>
  <si>
    <t>Còn lại</t>
  </si>
  <si>
    <t>Cổ tức trên mỗi cổ phiếu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</si>
</sst>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</numFmts>
  <fonts count="8">
    <font>
      <sz val="12"/>
      <name val="Times New Roman"/>
      <family val="0"/>
    </font>
    <font>
      <sz val="12"/>
      <name val="VNhelvetica"/>
      <family val="2"/>
    </font>
    <font>
      <b/>
      <sz val="12"/>
      <name val="VNhelvetica"/>
      <family val="2"/>
    </font>
    <font>
      <sz val="14"/>
      <name val="VNhelvetica"/>
      <family val="2"/>
    </font>
    <font>
      <b/>
      <sz val="16"/>
      <name val="VNhelvetica"/>
      <family val="2"/>
    </font>
    <font>
      <sz val="8"/>
      <name val="Times New Roman"/>
      <family val="0"/>
    </font>
    <font>
      <b/>
      <sz val="16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10" fontId="1" fillId="0" borderId="2" xfId="19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10" fontId="1" fillId="0" borderId="3" xfId="19" applyNumberFormat="1" applyFont="1" applyBorder="1" applyAlignment="1">
      <alignment/>
    </xf>
    <xf numFmtId="10" fontId="1" fillId="0" borderId="0" xfId="0" applyNumberFormat="1" applyFont="1" applyAlignment="1">
      <alignment/>
    </xf>
    <xf numFmtId="4" fontId="1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43" fontId="1" fillId="0" borderId="0" xfId="15" applyFont="1" applyAlignment="1">
      <alignment/>
    </xf>
    <xf numFmtId="10" fontId="1" fillId="0" borderId="5" xfId="19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3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0" fillId="0" borderId="4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7" fillId="0" borderId="0" xfId="0" applyNumberFormat="1" applyFont="1" applyAlignment="1">
      <alignment horizontal="left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 horizontal="left" indent="2"/>
    </xf>
    <xf numFmtId="3" fontId="0" fillId="0" borderId="3" xfId="0" applyNumberFormat="1" applyFont="1" applyBorder="1" applyAlignment="1">
      <alignment horizontal="left" indent="2"/>
    </xf>
    <xf numFmtId="3" fontId="0" fillId="0" borderId="5" xfId="0" applyNumberFormat="1" applyFont="1" applyBorder="1" applyAlignment="1">
      <alignment horizontal="left" indent="2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workbookViewId="0" topLeftCell="A1">
      <selection activeCell="B72" sqref="B72"/>
    </sheetView>
  </sheetViews>
  <sheetFormatPr defaultColWidth="9.00390625" defaultRowHeight="15.75"/>
  <cols>
    <col min="1" max="1" width="6.375" style="2" customWidth="1"/>
    <col min="2" max="2" width="46.00390625" style="1" customWidth="1"/>
    <col min="3" max="3" width="19.25390625" style="8" customWidth="1"/>
    <col min="4" max="4" width="20.875" style="8" customWidth="1"/>
    <col min="5" max="5" width="15.125" style="1" bestFit="1" customWidth="1"/>
    <col min="6" max="16384" width="9.00390625" style="1" customWidth="1"/>
  </cols>
  <sheetData>
    <row r="1" ht="15.75">
      <c r="B1" s="36" t="s">
        <v>7</v>
      </c>
    </row>
    <row r="2" ht="15">
      <c r="A2" s="3"/>
    </row>
    <row r="3" spans="1:4" s="32" customFormat="1" ht="20.25">
      <c r="A3" s="58" t="s">
        <v>8</v>
      </c>
      <c r="B3" s="59"/>
      <c r="C3" s="59"/>
      <c r="D3" s="59"/>
    </row>
    <row r="4" spans="1:4" s="32" customFormat="1" ht="20.25">
      <c r="A4" s="58" t="s">
        <v>9</v>
      </c>
      <c r="B4" s="59"/>
      <c r="C4" s="59"/>
      <c r="D4" s="59"/>
    </row>
    <row r="5" ht="15">
      <c r="A5" s="3"/>
    </row>
    <row r="6" ht="15.75">
      <c r="A6" s="37" t="s">
        <v>10</v>
      </c>
    </row>
    <row r="8" spans="1:4" s="2" customFormat="1" ht="15.75">
      <c r="A8" s="39" t="s">
        <v>0</v>
      </c>
      <c r="B8" s="38" t="s">
        <v>13</v>
      </c>
      <c r="C8" s="38" t="s">
        <v>11</v>
      </c>
      <c r="D8" s="38" t="s">
        <v>12</v>
      </c>
    </row>
    <row r="9" spans="1:4" ht="15.75">
      <c r="A9" s="40" t="s">
        <v>2</v>
      </c>
      <c r="B9" s="43" t="s">
        <v>14</v>
      </c>
      <c r="C9" s="12">
        <f>SUM(C10:C14)</f>
        <v>8817225781</v>
      </c>
      <c r="D9" s="12">
        <f>SUM(D10:D14)</f>
        <v>13270528305</v>
      </c>
    </row>
    <row r="10" spans="1:4" ht="15.75">
      <c r="A10" s="7">
        <v>1</v>
      </c>
      <c r="B10" s="44" t="s">
        <v>15</v>
      </c>
      <c r="C10" s="9">
        <v>1136421260</v>
      </c>
      <c r="D10" s="9">
        <f>5077934607-4000000000</f>
        <v>1077934607</v>
      </c>
    </row>
    <row r="11" spans="1:4" ht="15.75">
      <c r="A11" s="7">
        <v>2</v>
      </c>
      <c r="B11" s="44" t="s">
        <v>16</v>
      </c>
      <c r="C11" s="9">
        <v>4500000000</v>
      </c>
      <c r="D11" s="9">
        <v>4000000000</v>
      </c>
    </row>
    <row r="12" spans="1:4" ht="15.75">
      <c r="A12" s="7">
        <v>3</v>
      </c>
      <c r="B12" s="44" t="s">
        <v>17</v>
      </c>
      <c r="C12" s="9">
        <v>408634096</v>
      </c>
      <c r="D12" s="9">
        <v>4030622190</v>
      </c>
    </row>
    <row r="13" spans="1:4" ht="15.75">
      <c r="A13" s="7">
        <v>4</v>
      </c>
      <c r="B13" s="44" t="s">
        <v>18</v>
      </c>
      <c r="C13" s="9">
        <v>2769037244</v>
      </c>
      <c r="D13" s="9">
        <v>3969071004</v>
      </c>
    </row>
    <row r="14" spans="1:4" ht="15.75">
      <c r="A14" s="7">
        <v>5</v>
      </c>
      <c r="B14" s="44" t="s">
        <v>19</v>
      </c>
      <c r="C14" s="9">
        <v>3133181</v>
      </c>
      <c r="D14" s="9">
        <v>192900504</v>
      </c>
    </row>
    <row r="15" spans="1:4" ht="15.75">
      <c r="A15" s="41" t="s">
        <v>1</v>
      </c>
      <c r="B15" s="44" t="s">
        <v>20</v>
      </c>
      <c r="C15" s="11">
        <f>+C16+C21+C22+C23+C25</f>
        <v>8479471469</v>
      </c>
      <c r="D15" s="11">
        <f>+D16+D21+D22+D23+D25</f>
        <v>8457990142</v>
      </c>
    </row>
    <row r="16" spans="1:4" ht="15.75">
      <c r="A16" s="5">
        <v>1</v>
      </c>
      <c r="B16" s="44" t="s">
        <v>21</v>
      </c>
      <c r="C16" s="9">
        <f>+C17+C18+C19</f>
        <v>8137471469</v>
      </c>
      <c r="D16" s="9">
        <f>+D17+D18+D19</f>
        <v>8115990142</v>
      </c>
    </row>
    <row r="17" spans="1:4" ht="15.75">
      <c r="A17" s="5"/>
      <c r="B17" s="44" t="s">
        <v>22</v>
      </c>
      <c r="C17" s="9">
        <v>18578691254</v>
      </c>
      <c r="D17" s="9">
        <v>18578691254</v>
      </c>
    </row>
    <row r="18" spans="1:5" ht="15.75">
      <c r="A18" s="5"/>
      <c r="B18" s="44" t="s">
        <v>23</v>
      </c>
      <c r="C18" s="9">
        <v>-11050359785</v>
      </c>
      <c r="D18" s="9">
        <v>-11769822162</v>
      </c>
      <c r="E18" s="8"/>
    </row>
    <row r="19" spans="1:4" ht="15.75">
      <c r="A19" s="5"/>
      <c r="B19" s="44" t="s">
        <v>24</v>
      </c>
      <c r="C19" s="9">
        <v>609140000</v>
      </c>
      <c r="D19" s="9">
        <v>1307121050</v>
      </c>
    </row>
    <row r="20" spans="1:4" ht="15.75">
      <c r="A20" s="5"/>
      <c r="B20" s="44" t="s">
        <v>23</v>
      </c>
      <c r="C20" s="9">
        <v>0</v>
      </c>
      <c r="D20" s="9">
        <v>0</v>
      </c>
    </row>
    <row r="21" spans="1:4" ht="15.75">
      <c r="A21" s="5">
        <v>2</v>
      </c>
      <c r="B21" s="44" t="s">
        <v>25</v>
      </c>
      <c r="C21" s="9">
        <v>342000000</v>
      </c>
      <c r="D21" s="9">
        <v>342000000</v>
      </c>
    </row>
    <row r="22" spans="1:4" ht="15.75">
      <c r="A22" s="5">
        <v>3</v>
      </c>
      <c r="B22" s="44" t="s">
        <v>26</v>
      </c>
      <c r="C22" s="9">
        <v>0</v>
      </c>
      <c r="D22" s="9">
        <v>0</v>
      </c>
    </row>
    <row r="23" spans="1:4" ht="15.75">
      <c r="A23" s="5">
        <v>4</v>
      </c>
      <c r="B23" s="44" t="s">
        <v>27</v>
      </c>
      <c r="C23" s="9">
        <v>0</v>
      </c>
      <c r="D23" s="9">
        <v>0</v>
      </c>
    </row>
    <row r="24" spans="1:4" ht="15.75">
      <c r="A24" s="5">
        <v>5</v>
      </c>
      <c r="B24" s="44" t="s">
        <v>28</v>
      </c>
      <c r="C24" s="9">
        <v>0</v>
      </c>
      <c r="D24" s="9">
        <v>0</v>
      </c>
    </row>
    <row r="25" spans="1:4" ht="15.75">
      <c r="A25" s="5">
        <v>6</v>
      </c>
      <c r="B25" s="44" t="s">
        <v>29</v>
      </c>
      <c r="C25" s="9">
        <v>0</v>
      </c>
      <c r="D25" s="9">
        <v>0</v>
      </c>
    </row>
    <row r="26" spans="1:4" s="14" customFormat="1" ht="15.75">
      <c r="A26" s="42" t="s">
        <v>3</v>
      </c>
      <c r="B26" s="45" t="s">
        <v>30</v>
      </c>
      <c r="C26" s="11">
        <f>+C15+C9</f>
        <v>17296697250</v>
      </c>
      <c r="D26" s="11">
        <f>+D15+D9</f>
        <v>21728518447</v>
      </c>
    </row>
    <row r="27" spans="1:4" ht="15.75">
      <c r="A27" s="41" t="s">
        <v>4</v>
      </c>
      <c r="B27" s="44" t="s">
        <v>31</v>
      </c>
      <c r="C27" s="9">
        <f>SUM(C28:C30)</f>
        <v>3366981526</v>
      </c>
      <c r="D27" s="9">
        <f>SUM(D28:D30)</f>
        <v>7665204407</v>
      </c>
    </row>
    <row r="28" spans="1:4" ht="15.75">
      <c r="A28" s="5">
        <v>1</v>
      </c>
      <c r="B28" s="44" t="s">
        <v>32</v>
      </c>
      <c r="C28" s="9">
        <v>3325344794</v>
      </c>
      <c r="D28" s="9">
        <v>7623567675</v>
      </c>
    </row>
    <row r="29" spans="1:4" ht="15.75">
      <c r="A29" s="5">
        <v>2</v>
      </c>
      <c r="B29" s="44" t="s">
        <v>33</v>
      </c>
      <c r="C29" s="9">
        <v>41636732</v>
      </c>
      <c r="D29" s="9">
        <v>41636732</v>
      </c>
    </row>
    <row r="30" spans="1:4" ht="15.75">
      <c r="A30" s="5">
        <v>3</v>
      </c>
      <c r="B30" s="44" t="s">
        <v>34</v>
      </c>
      <c r="C30" s="9">
        <v>0</v>
      </c>
      <c r="D30" s="9">
        <v>0</v>
      </c>
    </row>
    <row r="31" spans="1:4" ht="15.75">
      <c r="A31" s="41" t="s">
        <v>5</v>
      </c>
      <c r="B31" s="44" t="s">
        <v>35</v>
      </c>
      <c r="C31" s="9">
        <f>+C32+C39</f>
        <v>13929715724</v>
      </c>
      <c r="D31" s="9">
        <f>+D32+D39</f>
        <v>14063314040</v>
      </c>
    </row>
    <row r="32" spans="1:4" ht="15.75">
      <c r="A32" s="5">
        <v>1</v>
      </c>
      <c r="B32" s="44" t="s">
        <v>36</v>
      </c>
      <c r="C32" s="9">
        <f>SUM(C33:C38)</f>
        <v>13808775591</v>
      </c>
      <c r="D32" s="9">
        <f>SUM(D33:D38)</f>
        <v>14012227123</v>
      </c>
    </row>
    <row r="33" spans="1:4" ht="15.75">
      <c r="A33" s="5"/>
      <c r="B33" s="44" t="s">
        <v>37</v>
      </c>
      <c r="C33" s="9">
        <v>9000000000</v>
      </c>
      <c r="D33" s="9">
        <v>9000000000</v>
      </c>
    </row>
    <row r="34" spans="1:4" ht="15.75">
      <c r="A34" s="5"/>
      <c r="B34" s="44" t="s">
        <v>38</v>
      </c>
      <c r="C34" s="9">
        <v>0</v>
      </c>
      <c r="D34" s="9">
        <v>0</v>
      </c>
    </row>
    <row r="35" spans="1:4" ht="15.75">
      <c r="A35" s="6"/>
      <c r="B35" s="46" t="s">
        <v>39</v>
      </c>
      <c r="C35" s="10">
        <v>0</v>
      </c>
      <c r="D35" s="10">
        <v>0</v>
      </c>
    </row>
    <row r="36" spans="1:4" s="2" customFormat="1" ht="15.75">
      <c r="A36" s="39" t="s">
        <v>0</v>
      </c>
      <c r="B36" s="38" t="s">
        <v>13</v>
      </c>
      <c r="C36" s="38" t="s">
        <v>11</v>
      </c>
      <c r="D36" s="38" t="s">
        <v>12</v>
      </c>
    </row>
    <row r="37" spans="1:4" ht="15.75">
      <c r="A37" s="5"/>
      <c r="B37" s="44" t="s">
        <v>40</v>
      </c>
      <c r="C37" s="9">
        <f>1652405701+395977348</f>
        <v>2048383049</v>
      </c>
      <c r="D37" s="9">
        <f>1728355920+426357435</f>
        <v>2154713355</v>
      </c>
    </row>
    <row r="38" spans="1:4" ht="15.75">
      <c r="A38" s="5"/>
      <c r="B38" s="44" t="s">
        <v>41</v>
      </c>
      <c r="C38" s="9">
        <v>2760392542</v>
      </c>
      <c r="D38" s="9">
        <v>2857513768</v>
      </c>
    </row>
    <row r="39" spans="1:4" ht="15.75">
      <c r="A39" s="5">
        <v>2</v>
      </c>
      <c r="B39" s="44" t="s">
        <v>42</v>
      </c>
      <c r="C39" s="9">
        <v>120940133</v>
      </c>
      <c r="D39" s="9">
        <v>51086917</v>
      </c>
    </row>
    <row r="40" spans="1:4" s="14" customFormat="1" ht="15.75">
      <c r="A40" s="47" t="s">
        <v>6</v>
      </c>
      <c r="B40" s="48" t="s">
        <v>43</v>
      </c>
      <c r="C40" s="13">
        <f>+C31+C27</f>
        <v>17296697250</v>
      </c>
      <c r="D40" s="13">
        <f>+D31+D27</f>
        <v>21728518447</v>
      </c>
    </row>
    <row r="41" spans="1:4" s="14" customFormat="1" ht="15.75">
      <c r="A41" s="15"/>
      <c r="B41" s="16"/>
      <c r="C41" s="17"/>
      <c r="D41" s="17"/>
    </row>
    <row r="42" ht="26.25" customHeight="1">
      <c r="A42" s="37" t="s">
        <v>44</v>
      </c>
    </row>
    <row r="43" ht="26.25" customHeight="1">
      <c r="A43" s="3"/>
    </row>
    <row r="44" spans="1:4" s="25" customFormat="1" ht="15.75">
      <c r="A44" s="49" t="s">
        <v>0</v>
      </c>
      <c r="B44" s="50" t="s">
        <v>47</v>
      </c>
      <c r="C44" s="50" t="s">
        <v>45</v>
      </c>
      <c r="D44" s="50" t="s">
        <v>46</v>
      </c>
    </row>
    <row r="45" spans="1:4" ht="15.75">
      <c r="A45" s="18">
        <v>1</v>
      </c>
      <c r="B45" s="51" t="s">
        <v>48</v>
      </c>
      <c r="C45" s="19">
        <v>8307114452</v>
      </c>
      <c r="D45" s="19">
        <f>+C45</f>
        <v>8307114452</v>
      </c>
    </row>
    <row r="46" spans="1:4" ht="15.75">
      <c r="A46" s="5">
        <v>2</v>
      </c>
      <c r="B46" s="44" t="s">
        <v>49</v>
      </c>
      <c r="C46" s="9">
        <v>0</v>
      </c>
      <c r="D46" s="9">
        <v>0</v>
      </c>
    </row>
    <row r="47" spans="1:4" ht="15.75">
      <c r="A47" s="5">
        <v>3</v>
      </c>
      <c r="B47" s="44" t="s">
        <v>50</v>
      </c>
      <c r="C47" s="9">
        <f>+C45-C46</f>
        <v>8307114452</v>
      </c>
      <c r="D47" s="9">
        <f>+D45-D46</f>
        <v>8307114452</v>
      </c>
    </row>
    <row r="48" spans="1:4" ht="15.75">
      <c r="A48" s="5">
        <v>4</v>
      </c>
      <c r="B48" s="44" t="s">
        <v>51</v>
      </c>
      <c r="C48" s="9">
        <v>7010464798</v>
      </c>
      <c r="D48" s="9">
        <f>+C48</f>
        <v>7010464798</v>
      </c>
    </row>
    <row r="49" spans="1:4" ht="15.75">
      <c r="A49" s="5">
        <v>5</v>
      </c>
      <c r="B49" s="44" t="s">
        <v>52</v>
      </c>
      <c r="C49" s="9">
        <f>+C47-C48</f>
        <v>1296649654</v>
      </c>
      <c r="D49" s="9">
        <f>+D47-D48</f>
        <v>1296649654</v>
      </c>
    </row>
    <row r="50" spans="1:4" ht="15.75">
      <c r="A50" s="5">
        <v>6</v>
      </c>
      <c r="B50" s="44" t="s">
        <v>53</v>
      </c>
      <c r="C50" s="9">
        <v>83862553</v>
      </c>
      <c r="D50" s="9">
        <f>+C50</f>
        <v>83862553</v>
      </c>
    </row>
    <row r="51" spans="1:4" ht="15.75">
      <c r="A51" s="5">
        <v>7</v>
      </c>
      <c r="B51" s="44" t="s">
        <v>54</v>
      </c>
      <c r="C51" s="9">
        <v>0</v>
      </c>
      <c r="D51" s="9">
        <v>0</v>
      </c>
    </row>
    <row r="52" spans="1:4" ht="15.75">
      <c r="A52" s="5">
        <v>8</v>
      </c>
      <c r="B52" s="44" t="s">
        <v>55</v>
      </c>
      <c r="C52" s="9">
        <f>+C50-C51</f>
        <v>83862553</v>
      </c>
      <c r="D52" s="9">
        <f>+D50-D51</f>
        <v>83862553</v>
      </c>
    </row>
    <row r="53" spans="1:4" ht="15.75">
      <c r="A53" s="5">
        <v>9</v>
      </c>
      <c r="B53" s="44" t="s">
        <v>56</v>
      </c>
      <c r="C53" s="9">
        <v>28623060</v>
      </c>
      <c r="D53" s="9">
        <f>+C53</f>
        <v>28623060</v>
      </c>
    </row>
    <row r="54" spans="1:4" ht="15.75">
      <c r="A54" s="5">
        <v>10</v>
      </c>
      <c r="B54" s="44" t="s">
        <v>57</v>
      </c>
      <c r="C54" s="9">
        <v>591903563</v>
      </c>
      <c r="D54" s="9">
        <f>+C54</f>
        <v>591903563</v>
      </c>
    </row>
    <row r="55" spans="1:4" ht="15.75">
      <c r="A55" s="5">
        <v>11</v>
      </c>
      <c r="B55" s="44" t="s">
        <v>58</v>
      </c>
      <c r="C55" s="9">
        <v>0</v>
      </c>
      <c r="D55" s="9">
        <f>+C55</f>
        <v>0</v>
      </c>
    </row>
    <row r="56" spans="1:4" ht="15.75">
      <c r="A56" s="5">
        <v>12</v>
      </c>
      <c r="B56" s="44" t="s">
        <v>59</v>
      </c>
      <c r="C56" s="9">
        <v>483399</v>
      </c>
      <c r="D56" s="9">
        <f>+C56</f>
        <v>483399</v>
      </c>
    </row>
    <row r="57" spans="1:4" ht="15.75">
      <c r="A57" s="5">
        <v>13</v>
      </c>
      <c r="B57" s="44" t="s">
        <v>60</v>
      </c>
      <c r="C57" s="9">
        <f>+C55-C56</f>
        <v>-483399</v>
      </c>
      <c r="D57" s="9">
        <f>+D55-D56</f>
        <v>-483399</v>
      </c>
    </row>
    <row r="58" spans="1:4" ht="15.75">
      <c r="A58" s="5">
        <v>14</v>
      </c>
      <c r="B58" s="44" t="s">
        <v>61</v>
      </c>
      <c r="C58" s="9">
        <f>+C49+C52-C53-C54+C57</f>
        <v>759502185</v>
      </c>
      <c r="D58" s="9">
        <f>+D49+D52-D53-D54+D57</f>
        <v>759502185</v>
      </c>
    </row>
    <row r="59" spans="1:4" ht="15.75">
      <c r="A59" s="5">
        <v>15</v>
      </c>
      <c r="B59" s="44" t="s">
        <v>62</v>
      </c>
      <c r="C59" s="9">
        <f>+C58*0.2</f>
        <v>151900437</v>
      </c>
      <c r="D59" s="9">
        <f>+D58*0.2</f>
        <v>151900437</v>
      </c>
    </row>
    <row r="60" spans="1:4" ht="15.75">
      <c r="A60" s="5">
        <v>16</v>
      </c>
      <c r="B60" s="44" t="s">
        <v>63</v>
      </c>
      <c r="C60" s="9">
        <f>+C58-C59</f>
        <v>607601748</v>
      </c>
      <c r="D60" s="9">
        <f>+D58-D59</f>
        <v>607601748</v>
      </c>
    </row>
    <row r="61" spans="1:5" ht="15.75">
      <c r="A61" s="5">
        <v>17</v>
      </c>
      <c r="B61" s="44" t="s">
        <v>64</v>
      </c>
      <c r="C61" s="9">
        <f>+C60/900000</f>
        <v>675.1130533333334</v>
      </c>
      <c r="D61" s="9">
        <f>+D60/900000</f>
        <v>675.1130533333334</v>
      </c>
      <c r="E61" s="33"/>
    </row>
    <row r="62" spans="1:4" ht="14.25" customHeight="1" hidden="1">
      <c r="A62" s="23"/>
      <c r="B62" s="52" t="s">
        <v>65</v>
      </c>
      <c r="C62" s="24">
        <f>+C60*0.3</f>
        <v>182280524.4</v>
      </c>
      <c r="D62" s="24">
        <f>+D60*0.3</f>
        <v>182280524.4</v>
      </c>
    </row>
    <row r="63" spans="1:4" ht="18" customHeight="1" hidden="1">
      <c r="A63" s="23"/>
      <c r="B63" s="52" t="s">
        <v>66</v>
      </c>
      <c r="C63" s="24">
        <f>+C60-C62</f>
        <v>425321223.6</v>
      </c>
      <c r="D63" s="24">
        <f>+D60-D62</f>
        <v>425321223.6</v>
      </c>
    </row>
    <row r="64" spans="1:4" ht="15.75">
      <c r="A64" s="6">
        <v>18</v>
      </c>
      <c r="B64" s="46" t="s">
        <v>67</v>
      </c>
      <c r="C64" s="10">
        <f>+C63/900000</f>
        <v>472.57913733333334</v>
      </c>
      <c r="D64" s="10">
        <f>+D63/900000</f>
        <v>472.57913733333334</v>
      </c>
    </row>
    <row r="65" spans="1:4" ht="15">
      <c r="A65" s="20"/>
      <c r="B65" s="21"/>
      <c r="C65" s="22"/>
      <c r="D65" s="22"/>
    </row>
    <row r="66" ht="15.75">
      <c r="A66" s="53"/>
    </row>
    <row r="67" ht="15">
      <c r="A67" s="3"/>
    </row>
    <row r="68" spans="1:4" ht="15.75">
      <c r="A68" s="39"/>
      <c r="B68" s="54"/>
      <c r="C68" s="38"/>
      <c r="D68" s="38"/>
    </row>
    <row r="69" spans="1:4" ht="15.75">
      <c r="A69" s="18"/>
      <c r="B69" s="51"/>
      <c r="C69" s="19"/>
      <c r="D69" s="19"/>
    </row>
    <row r="70" spans="1:4" ht="15.75">
      <c r="A70" s="5"/>
      <c r="B70" s="55"/>
      <c r="C70" s="27"/>
      <c r="D70" s="27"/>
    </row>
    <row r="71" spans="1:4" ht="15.75">
      <c r="A71" s="6"/>
      <c r="B71" s="56"/>
      <c r="C71" s="29"/>
      <c r="D71" s="29"/>
    </row>
    <row r="72" spans="1:4" ht="15.75">
      <c r="A72" s="4"/>
      <c r="B72" s="54"/>
      <c r="C72" s="35"/>
      <c r="D72" s="35"/>
    </row>
    <row r="73" spans="1:4" ht="15.75">
      <c r="A73" s="39"/>
      <c r="B73" s="54"/>
      <c r="C73" s="38"/>
      <c r="D73" s="38"/>
    </row>
    <row r="74" spans="1:4" ht="15.75">
      <c r="A74" s="18"/>
      <c r="B74" s="57"/>
      <c r="C74" s="34"/>
      <c r="D74" s="34"/>
    </row>
    <row r="75" spans="1:5" ht="15.75">
      <c r="A75" s="6"/>
      <c r="B75" s="56"/>
      <c r="C75" s="29"/>
      <c r="D75" s="29"/>
      <c r="E75" s="30"/>
    </row>
    <row r="76" spans="1:4" ht="15.75">
      <c r="A76" s="18"/>
      <c r="B76" s="51"/>
      <c r="C76" s="19"/>
      <c r="D76" s="19"/>
    </row>
    <row r="77" spans="1:4" ht="15.75">
      <c r="A77" s="5"/>
      <c r="B77" s="55"/>
      <c r="C77" s="31"/>
      <c r="D77" s="31"/>
    </row>
    <row r="78" spans="1:4" ht="15.75">
      <c r="A78" s="6"/>
      <c r="B78" s="56"/>
      <c r="C78" s="28"/>
      <c r="D78" s="28"/>
    </row>
    <row r="79" spans="1:4" ht="15.75">
      <c r="A79" s="18"/>
      <c r="B79" s="51"/>
      <c r="C79" s="19"/>
      <c r="D79" s="19"/>
    </row>
    <row r="80" spans="1:4" ht="15.75">
      <c r="A80" s="5"/>
      <c r="B80" s="55"/>
      <c r="C80" s="27"/>
      <c r="D80" s="27"/>
    </row>
    <row r="81" spans="1:4" ht="15.75">
      <c r="A81" s="5"/>
      <c r="B81" s="55"/>
      <c r="C81" s="27"/>
      <c r="D81" s="27"/>
    </row>
    <row r="82" spans="1:4" ht="15.75">
      <c r="A82" s="6"/>
      <c r="B82" s="56"/>
      <c r="C82" s="29"/>
      <c r="D82" s="29"/>
    </row>
    <row r="84" ht="15">
      <c r="C84" s="26"/>
    </row>
    <row r="85" ht="15">
      <c r="C85" s="26"/>
    </row>
    <row r="86" ht="15">
      <c r="C86" s="26"/>
    </row>
    <row r="87" ht="15">
      <c r="C87" s="26"/>
    </row>
    <row r="88" ht="15">
      <c r="C88" s="26"/>
    </row>
    <row r="89" ht="15">
      <c r="C89" s="26"/>
    </row>
  </sheetData>
  <mergeCells count="2">
    <mergeCell ref="A3:D3"/>
    <mergeCell ref="A4:D4"/>
  </mergeCells>
  <printOptions/>
  <pageMargins left="0.25" right="0.25" top="0.25" bottom="0.2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manhdung</cp:lastModifiedBy>
  <cp:lastPrinted>2007-04-20T03:11:23Z</cp:lastPrinted>
  <dcterms:created xsi:type="dcterms:W3CDTF">2007-01-20T06:57:42Z</dcterms:created>
  <dcterms:modified xsi:type="dcterms:W3CDTF">2007-05-02T03:32:54Z</dcterms:modified>
  <cp:category/>
  <cp:version/>
  <cp:contentType/>
  <cp:contentStatus/>
</cp:coreProperties>
</file>